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hmura\Desktop\"/>
    </mc:Choice>
  </mc:AlternateContent>
  <bookViews>
    <workbookView xWindow="0" yWindow="0" windowWidth="19200" windowHeight="11530"/>
  </bookViews>
  <sheets>
    <sheet name="標準タイプ" sheetId="1" r:id="rId1"/>
    <sheet name="大流量タイプ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21" i="2"/>
  <c r="I21" i="2" s="1"/>
  <c r="J21" i="2"/>
  <c r="G20" i="2"/>
  <c r="I20" i="2"/>
  <c r="J20" i="2"/>
  <c r="G12" i="2"/>
  <c r="I12" i="2" s="1"/>
  <c r="G27" i="2"/>
  <c r="J27" i="2" s="1"/>
  <c r="G26" i="2"/>
  <c r="J26" i="2" s="1"/>
  <c r="G25" i="2"/>
  <c r="J25" i="2" s="1"/>
  <c r="G24" i="2"/>
  <c r="J24" i="2" s="1"/>
  <c r="G23" i="2"/>
  <c r="I23" i="2" s="1"/>
  <c r="G22" i="2"/>
  <c r="J22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G13" i="2"/>
  <c r="J13" i="2" s="1"/>
  <c r="G11" i="2"/>
  <c r="J11" i="2" s="1"/>
  <c r="G10" i="2"/>
  <c r="J10" i="2" s="1"/>
  <c r="G9" i="2"/>
  <c r="G8" i="2"/>
  <c r="J8" i="2" s="1"/>
  <c r="G7" i="2"/>
  <c r="J7" i="2" s="1"/>
  <c r="J12" i="2" l="1"/>
  <c r="I26" i="2"/>
  <c r="I9" i="2"/>
  <c r="I13" i="2"/>
  <c r="I22" i="2"/>
  <c r="I14" i="2"/>
  <c r="I17" i="2"/>
  <c r="I27" i="2"/>
  <c r="J23" i="2"/>
  <c r="I7" i="2"/>
  <c r="I15" i="2"/>
  <c r="I18" i="2"/>
  <c r="I24" i="2"/>
  <c r="I10" i="2"/>
  <c r="I8" i="2"/>
  <c r="I11" i="2"/>
  <c r="I16" i="2"/>
  <c r="I19" i="2"/>
  <c r="I25" i="2"/>
  <c r="J22" i="1"/>
  <c r="J23" i="1"/>
  <c r="H7" i="1"/>
  <c r="J7" i="1" s="1"/>
  <c r="H16" i="1"/>
  <c r="K16" i="1" s="1"/>
  <c r="H8" i="1"/>
  <c r="J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J14" i="1" s="1"/>
  <c r="H15" i="1"/>
  <c r="J15" i="1" s="1"/>
  <c r="H17" i="1"/>
  <c r="J17" i="1" s="1"/>
  <c r="H18" i="1"/>
  <c r="K18" i="1" s="1"/>
  <c r="H19" i="1"/>
  <c r="J19" i="1" s="1"/>
  <c r="H20" i="1"/>
  <c r="J20" i="1" s="1"/>
  <c r="H21" i="1"/>
  <c r="J21" i="1" s="1"/>
  <c r="H22" i="1"/>
  <c r="K22" i="1" s="1"/>
  <c r="H23" i="1"/>
  <c r="K23" i="1" s="1"/>
  <c r="H24" i="1"/>
  <c r="K24" i="1" s="1"/>
  <c r="H25" i="1"/>
  <c r="K25" i="1" s="1"/>
  <c r="H26" i="1"/>
  <c r="J26" i="1" s="1"/>
  <c r="H27" i="1"/>
  <c r="J27" i="1" s="1"/>
  <c r="H28" i="1"/>
  <c r="J28" i="1" s="1"/>
  <c r="H29" i="1"/>
  <c r="K29" i="1" s="1"/>
  <c r="H30" i="1"/>
  <c r="J30" i="1" s="1"/>
  <c r="J10" i="1" l="1"/>
  <c r="J9" i="1"/>
  <c r="J25" i="1"/>
  <c r="J24" i="1"/>
  <c r="J12" i="1"/>
  <c r="J11" i="1"/>
  <c r="J13" i="1"/>
  <c r="K20" i="1"/>
  <c r="K21" i="1"/>
  <c r="K17" i="1"/>
  <c r="K8" i="1"/>
  <c r="K19" i="1"/>
  <c r="K15" i="1"/>
  <c r="K30" i="1"/>
  <c r="K28" i="1"/>
  <c r="J18" i="1"/>
  <c r="J29" i="1"/>
  <c r="J16" i="1"/>
  <c r="K7" i="1"/>
  <c r="K27" i="1"/>
  <c r="K26" i="1"/>
  <c r="K14" i="1"/>
</calcChain>
</file>

<file path=xl/sharedStrings.xml><?xml version="1.0" encoding="utf-8"?>
<sst xmlns="http://schemas.openxmlformats.org/spreadsheetml/2006/main" count="84" uniqueCount="69">
  <si>
    <t>F117932</t>
  </si>
  <si>
    <t>F117933</t>
  </si>
  <si>
    <t>F117934</t>
  </si>
  <si>
    <t>F117936</t>
    <phoneticPr fontId="1"/>
  </si>
  <si>
    <t>F117938</t>
  </si>
  <si>
    <t>F117940</t>
  </si>
  <si>
    <t xml:space="preserve"> F117942 </t>
  </si>
  <si>
    <t>F117943</t>
  </si>
  <si>
    <t>F117945</t>
  </si>
  <si>
    <t>F117946</t>
  </si>
  <si>
    <t>F117948</t>
  </si>
  <si>
    <t>F117949</t>
  </si>
  <si>
    <t>Ref. NO</t>
    <phoneticPr fontId="1"/>
  </si>
  <si>
    <t>ストッパーカラー</t>
    <phoneticPr fontId="1"/>
  </si>
  <si>
    <t>PVC</t>
    <phoneticPr fontId="1"/>
  </si>
  <si>
    <t>F1817741</t>
  </si>
  <si>
    <t>F1817743</t>
  </si>
  <si>
    <t>F1817745</t>
  </si>
  <si>
    <t>F117747</t>
  </si>
  <si>
    <t>F117749</t>
  </si>
  <si>
    <t>F1825111</t>
  </si>
  <si>
    <t>F1825112</t>
  </si>
  <si>
    <t>F1825113</t>
  </si>
  <si>
    <t>F1825114</t>
  </si>
  <si>
    <t>シリコン</t>
    <phoneticPr fontId="1"/>
  </si>
  <si>
    <t>F1825101</t>
  </si>
  <si>
    <t>F1825102</t>
  </si>
  <si>
    <t>F1825103</t>
  </si>
  <si>
    <t>流量①</t>
    <rPh sb="0" eb="2">
      <t>リュウリョウ</t>
    </rPh>
    <phoneticPr fontId="1"/>
  </si>
  <si>
    <t>流量②</t>
    <rPh sb="0" eb="2">
      <t>リュウリョウ</t>
    </rPh>
    <phoneticPr fontId="1"/>
  </si>
  <si>
    <t>mL/min*rpm</t>
    <phoneticPr fontId="1"/>
  </si>
  <si>
    <t>内径
(mm)</t>
    <rPh sb="0" eb="2">
      <t>ナイケイ</t>
    </rPh>
    <phoneticPr fontId="1"/>
  </si>
  <si>
    <t>最大流量 (ｍL/min)
回転速度48rpm時</t>
    <rPh sb="0" eb="2">
      <t>サイダイ</t>
    </rPh>
    <rPh sb="2" eb="4">
      <t>リュウリョウ</t>
    </rPh>
    <rPh sb="14" eb="16">
      <t>カイテン</t>
    </rPh>
    <rPh sb="16" eb="18">
      <t>ソクド</t>
    </rPh>
    <rPh sb="23" eb="24">
      <t>ジ</t>
    </rPh>
    <phoneticPr fontId="1"/>
  </si>
  <si>
    <t>★ 流量範囲（ｍL/min）★</t>
    <phoneticPr fontId="1"/>
  </si>
  <si>
    <t>流量①
回転速度 (rpm)</t>
    <rPh sb="4" eb="6">
      <t>カイテン</t>
    </rPh>
    <rPh sb="6" eb="8">
      <t>ソクド</t>
    </rPh>
    <phoneticPr fontId="1"/>
  </si>
  <si>
    <t>流量②
回転速度 (rpm)</t>
    <rPh sb="0" eb="2">
      <t>リュウリョウ</t>
    </rPh>
    <rPh sb="4" eb="6">
      <t>カイテン</t>
    </rPh>
    <rPh sb="6" eb="8">
      <t>ソクド</t>
    </rPh>
    <phoneticPr fontId="1"/>
  </si>
  <si>
    <t>　　※　流量は蒸留水による無負荷状態での値です。中回転域での使用をおすすめします。</t>
    <phoneticPr fontId="1"/>
  </si>
  <si>
    <r>
      <t>　　</t>
    </r>
    <r>
      <rPr>
        <b/>
        <sz val="12"/>
        <color theme="1"/>
        <rFont val="游ゴシック"/>
        <family val="3"/>
        <charset val="128"/>
        <scheme val="minor"/>
      </rPr>
      <t>流量範囲欄に使用予定の流量を入力してください。
　　下の欄に対応する回転速度が表示されます。</t>
    </r>
    <rPh sb="2" eb="6">
      <t>リュウリョウハンイ</t>
    </rPh>
    <rPh sb="6" eb="7">
      <t>ラン</t>
    </rPh>
    <rPh sb="8" eb="10">
      <t>シヨウ</t>
    </rPh>
    <rPh sb="10" eb="12">
      <t>ヨテイ</t>
    </rPh>
    <rPh sb="13" eb="15">
      <t>リュウリョウ</t>
    </rPh>
    <rPh sb="16" eb="18">
      <t>ニュウリョク</t>
    </rPh>
    <rPh sb="28" eb="29">
      <t>シタ</t>
    </rPh>
    <rPh sb="30" eb="31">
      <t>ラン</t>
    </rPh>
    <rPh sb="32" eb="34">
      <t>タイオウ</t>
    </rPh>
    <rPh sb="36" eb="38">
      <t>カイテン</t>
    </rPh>
    <rPh sb="38" eb="40">
      <t>ソクド</t>
    </rPh>
    <rPh sb="41" eb="43">
      <t>ヒョウジ</t>
    </rPh>
    <phoneticPr fontId="1"/>
  </si>
  <si>
    <r>
      <t>　　MINIPULS®3 流量換算表</t>
    </r>
    <r>
      <rPr>
        <b/>
        <sz val="14"/>
        <color theme="0"/>
        <rFont val="游ゴシック"/>
        <family val="3"/>
        <charset val="128"/>
        <scheme val="minor"/>
      </rPr>
      <t>　回転速度 (0～48 rpm)</t>
    </r>
    <rPh sb="13" eb="15">
      <t>リュウリョウ</t>
    </rPh>
    <rPh sb="15" eb="18">
      <t>カンサンヒョウ</t>
    </rPh>
    <rPh sb="19" eb="21">
      <t>カイテン</t>
    </rPh>
    <rPh sb="21" eb="23">
      <t>ソクド</t>
    </rPh>
    <phoneticPr fontId="1"/>
  </si>
  <si>
    <t>　　　●　標準タイプヘッド　MP-1、MP-2、MP-4、MP-8　対象</t>
    <rPh sb="5" eb="7">
      <t>ヒョウジュン</t>
    </rPh>
    <rPh sb="34" eb="36">
      <t>タイショウ</t>
    </rPh>
    <phoneticPr fontId="1"/>
  </si>
  <si>
    <t>　　　●　大流量タイプヘッド　MP-2/HF、MP-4/HF　対象</t>
    <rPh sb="5" eb="8">
      <t>ダイリュウリョウ</t>
    </rPh>
    <rPh sb="31" eb="33">
      <t>タイショウ</t>
    </rPh>
    <phoneticPr fontId="1"/>
  </si>
  <si>
    <t>F117965</t>
    <phoneticPr fontId="1"/>
  </si>
  <si>
    <t>F117966</t>
  </si>
  <si>
    <t>F117968</t>
    <phoneticPr fontId="1"/>
  </si>
  <si>
    <t>F117969</t>
  </si>
  <si>
    <t>F117970</t>
  </si>
  <si>
    <t>F117981</t>
    <phoneticPr fontId="1"/>
  </si>
  <si>
    <t>F117982</t>
    <phoneticPr fontId="1"/>
  </si>
  <si>
    <t>F117744</t>
    <phoneticPr fontId="1"/>
  </si>
  <si>
    <t>F117746</t>
    <phoneticPr fontId="1"/>
  </si>
  <si>
    <t>F117748</t>
    <phoneticPr fontId="1"/>
  </si>
  <si>
    <t>F117750</t>
    <phoneticPr fontId="1"/>
  </si>
  <si>
    <t>F1825133</t>
    <phoneticPr fontId="1"/>
  </si>
  <si>
    <t>F117975</t>
    <phoneticPr fontId="1"/>
  </si>
  <si>
    <t>F117976</t>
  </si>
  <si>
    <t>F117977</t>
  </si>
  <si>
    <t>F117978</t>
  </si>
  <si>
    <t>F117979</t>
  </si>
  <si>
    <t>F1825123</t>
    <phoneticPr fontId="1"/>
  </si>
  <si>
    <t>F1825124</t>
    <phoneticPr fontId="1"/>
  </si>
  <si>
    <t>F1825125</t>
    <phoneticPr fontId="1"/>
  </si>
  <si>
    <t>F117980</t>
    <phoneticPr fontId="1"/>
  </si>
  <si>
    <t>PharMed®</t>
    <phoneticPr fontId="1"/>
  </si>
  <si>
    <t>PharMed®</t>
    <phoneticPr fontId="1"/>
  </si>
  <si>
    <t>Iso-Versinic®
/Viton®</t>
    <phoneticPr fontId="1"/>
  </si>
  <si>
    <t>Iso-Versinic®
/Viton®</t>
    <phoneticPr fontId="1"/>
  </si>
  <si>
    <t>フローチューブ材質
(0.4m)</t>
    <rPh sb="7" eb="9">
      <t>ザイシツ</t>
    </rPh>
    <phoneticPr fontId="1"/>
  </si>
  <si>
    <t>フローチューブ材質
(3m)</t>
    <rPh sb="7" eb="9">
      <t>ザイシツ</t>
    </rPh>
    <phoneticPr fontId="1"/>
  </si>
  <si>
    <t>外径
(mm)</t>
    <rPh sb="0" eb="2">
      <t>ガイケイ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</si>
</sst>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176" fontId="0" fillId="0" borderId="9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10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12" fillId="4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6" borderId="0" xfId="0" applyFont="1" applyFill="1" applyAlignment="1" applyProtection="1">
      <alignment horizontal="left" vertical="center"/>
    </xf>
    <xf numFmtId="0" fontId="11" fillId="6" borderId="0" xfId="0" applyFont="1" applyFill="1" applyAlignment="1" applyProtection="1">
      <alignment horizontal="left" vertical="center"/>
    </xf>
    <xf numFmtId="0" fontId="12" fillId="6" borderId="0" xfId="0" applyFont="1" applyFill="1" applyAlignment="1" applyProtection="1">
      <alignment horizontal="left" vertical="center"/>
    </xf>
  </cellXfs>
  <cellStyles count="1">
    <cellStyle name="標準" xfId="0" builtinId="0"/>
  </cellStyles>
  <dxfs count="2">
    <dxf>
      <numFmt numFmtId="177" formatCode="&quot;対&quot;&quot;象&quot;&quot;外&quot;"/>
      <fill>
        <patternFill>
          <bgColor theme="0" tint="-0.14996795556505021"/>
        </patternFill>
      </fill>
    </dxf>
    <dxf>
      <numFmt numFmtId="177" formatCode="&quot;対&quot;&quot;象&quot;&quot;外&quot;"/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207345</xdr:colOff>
      <xdr:row>5</xdr:row>
      <xdr:rowOff>514349</xdr:rowOff>
    </xdr:from>
    <xdr:to>
      <xdr:col>5</xdr:col>
      <xdr:colOff>1041400</xdr:colOff>
      <xdr:row>26</xdr:row>
      <xdr:rowOff>219454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0095" y="1816099"/>
          <a:ext cx="834055" cy="4804155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27</xdr:row>
      <xdr:rowOff>19050</xdr:rowOff>
    </xdr:from>
    <xdr:to>
      <xdr:col>5</xdr:col>
      <xdr:colOff>1044180</xdr:colOff>
      <xdr:row>27</xdr:row>
      <xdr:rowOff>212750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1350" y="6743700"/>
          <a:ext cx="815580" cy="193700"/>
        </a:xfrm>
        <a:prstGeom prst="rect">
          <a:avLst/>
        </a:prstGeom>
      </xdr:spPr>
    </xdr:pic>
    <xdr:clientData/>
  </xdr:twoCellAnchor>
  <xdr:twoCellAnchor editAs="oneCell">
    <xdr:from>
      <xdr:col>5</xdr:col>
      <xdr:colOff>215265</xdr:colOff>
      <xdr:row>28</xdr:row>
      <xdr:rowOff>12700</xdr:rowOff>
    </xdr:from>
    <xdr:to>
      <xdr:col>5</xdr:col>
      <xdr:colOff>1074418</xdr:colOff>
      <xdr:row>28</xdr:row>
      <xdr:rowOff>222250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38015" y="6965950"/>
          <a:ext cx="859153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29</xdr:row>
      <xdr:rowOff>6350</xdr:rowOff>
    </xdr:from>
    <xdr:to>
      <xdr:col>5</xdr:col>
      <xdr:colOff>1026361</xdr:colOff>
      <xdr:row>29</xdr:row>
      <xdr:rowOff>203200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51350" y="7188200"/>
          <a:ext cx="797761" cy="196850"/>
        </a:xfrm>
        <a:prstGeom prst="rect">
          <a:avLst/>
        </a:prstGeom>
      </xdr:spPr>
    </xdr:pic>
    <xdr:clientData/>
  </xdr:twoCellAnchor>
  <xdr:twoCellAnchor>
    <xdr:from>
      <xdr:col>6</xdr:col>
      <xdr:colOff>1238250</xdr:colOff>
      <xdr:row>2</xdr:row>
      <xdr:rowOff>25400</xdr:rowOff>
    </xdr:from>
    <xdr:to>
      <xdr:col>8</xdr:col>
      <xdr:colOff>304800</xdr:colOff>
      <xdr:row>2</xdr:row>
      <xdr:rowOff>457200</xdr:rowOff>
    </xdr:to>
    <xdr:sp macro="" textlink="">
      <xdr:nvSpPr>
        <xdr:cNvPr id="9" name="右矢印 8"/>
        <xdr:cNvSpPr/>
      </xdr:nvSpPr>
      <xdr:spPr>
        <a:xfrm>
          <a:off x="6699250" y="698500"/>
          <a:ext cx="565150" cy="431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1238250</xdr:colOff>
      <xdr:row>2</xdr:row>
      <xdr:rowOff>25400</xdr:rowOff>
    </xdr:from>
    <xdr:to>
      <xdr:col>7</xdr:col>
      <xdr:colOff>304800</xdr:colOff>
      <xdr:row>2</xdr:row>
      <xdr:rowOff>457200</xdr:rowOff>
    </xdr:to>
    <xdr:sp macro="" textlink="">
      <xdr:nvSpPr>
        <xdr:cNvPr id="6" name="右矢印 5"/>
        <xdr:cNvSpPr/>
      </xdr:nvSpPr>
      <xdr:spPr>
        <a:xfrm>
          <a:off x="6699250" y="723900"/>
          <a:ext cx="565150" cy="431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M30"/>
  <sheetViews>
    <sheetView tabSelected="1" workbookViewId="0">
      <pane ySplit="6" topLeftCell="A7" activePane="bottomLeft" state="frozen"/>
      <selection pane="bottomLeft" activeCell="J3" sqref="J3"/>
    </sheetView>
  </sheetViews>
  <sheetFormatPr defaultRowHeight="18" x14ac:dyDescent="0.55000000000000004"/>
  <cols>
    <col min="1" max="1" width="5.33203125" style="1" customWidth="1"/>
    <col min="2" max="2" width="20.83203125" style="1" customWidth="1"/>
    <col min="3" max="3" width="11.9140625" style="1" customWidth="1"/>
    <col min="4" max="5" width="8.6640625" style="1"/>
    <col min="6" max="6" width="16.25" style="1" bestFit="1" customWidth="1"/>
    <col min="7" max="7" width="19.6640625" style="1" customWidth="1"/>
    <col min="8" max="8" width="4.75" style="1" hidden="1" customWidth="1"/>
    <col min="9" max="9" width="5.1640625" style="1" customWidth="1"/>
    <col min="10" max="10" width="15.75" style="5" customWidth="1"/>
    <col min="11" max="11" width="16.75" style="5" customWidth="1"/>
    <col min="12" max="16384" width="8.6640625" style="1"/>
  </cols>
  <sheetData>
    <row r="1" spans="2:13" ht="29" x14ac:dyDescent="0.55000000000000004">
      <c r="B1" s="47" t="s">
        <v>38</v>
      </c>
      <c r="C1" s="47"/>
      <c r="D1" s="47"/>
      <c r="E1" s="47"/>
      <c r="F1" s="47"/>
      <c r="G1" s="47"/>
      <c r="J1" s="45" t="s">
        <v>33</v>
      </c>
      <c r="K1" s="46"/>
    </row>
    <row r="2" spans="2:13" ht="20" x14ac:dyDescent="0.55000000000000004">
      <c r="B2" s="48" t="s">
        <v>39</v>
      </c>
      <c r="C2" s="49"/>
      <c r="D2" s="49"/>
      <c r="E2" s="49"/>
      <c r="F2" s="49"/>
      <c r="G2" s="49"/>
      <c r="J2" s="2" t="s">
        <v>28</v>
      </c>
      <c r="K2" s="3" t="s">
        <v>29</v>
      </c>
    </row>
    <row r="3" spans="2:13" ht="38" customHeight="1" thickBot="1" x14ac:dyDescent="0.6">
      <c r="B3" s="50" t="s">
        <v>37</v>
      </c>
      <c r="C3" s="51"/>
      <c r="D3" s="51"/>
      <c r="E3" s="51"/>
      <c r="F3" s="51"/>
      <c r="G3" s="51"/>
      <c r="J3" s="37">
        <v>0.1</v>
      </c>
      <c r="K3" s="38">
        <v>1</v>
      </c>
    </row>
    <row r="4" spans="2:13" ht="21" customHeight="1" x14ac:dyDescent="0.55000000000000004">
      <c r="B4" s="52" t="s">
        <v>36</v>
      </c>
      <c r="C4" s="53"/>
      <c r="D4" s="53"/>
      <c r="E4" s="53"/>
      <c r="F4" s="53"/>
      <c r="G4" s="53"/>
      <c r="J4" s="4"/>
      <c r="K4" s="4"/>
    </row>
    <row r="5" spans="2:13" ht="11.5" customHeight="1" thickBot="1" x14ac:dyDescent="0.6"/>
    <row r="6" spans="2:13" ht="40.5" customHeight="1" thickBot="1" x14ac:dyDescent="0.6">
      <c r="B6" s="39" t="s">
        <v>66</v>
      </c>
      <c r="C6" s="6" t="s">
        <v>12</v>
      </c>
      <c r="D6" s="7" t="s">
        <v>31</v>
      </c>
      <c r="E6" s="7" t="s">
        <v>68</v>
      </c>
      <c r="F6" s="6" t="s">
        <v>13</v>
      </c>
      <c r="G6" s="8" t="s">
        <v>32</v>
      </c>
      <c r="H6" s="9" t="s">
        <v>30</v>
      </c>
      <c r="I6" s="9"/>
      <c r="J6" s="10" t="s">
        <v>34</v>
      </c>
      <c r="K6" s="11" t="s">
        <v>35</v>
      </c>
    </row>
    <row r="7" spans="2:13" ht="18" customHeight="1" x14ac:dyDescent="0.55000000000000004">
      <c r="B7" s="40" t="s">
        <v>14</v>
      </c>
      <c r="C7" s="12" t="s">
        <v>0</v>
      </c>
      <c r="D7" s="13">
        <v>0.25</v>
      </c>
      <c r="E7" s="12">
        <v>2.0499999999999998</v>
      </c>
      <c r="F7" s="12"/>
      <c r="G7" s="14">
        <v>0.40699999999999997</v>
      </c>
      <c r="H7" s="9">
        <f>G7/48</f>
        <v>8.4791666666666661E-3</v>
      </c>
      <c r="I7" s="9"/>
      <c r="J7" s="15">
        <f t="shared" ref="J7:J9" si="0">_xlfn.CEILING.MATH($J$3/H7,0.001,)</f>
        <v>11.794</v>
      </c>
      <c r="K7" s="16">
        <f>_xlfn.CEILING.MATH($K$3/H7,0.0001,)</f>
        <v>117.9362</v>
      </c>
      <c r="M7" s="17"/>
    </row>
    <row r="8" spans="2:13" x14ac:dyDescent="0.55000000000000004">
      <c r="B8" s="41"/>
      <c r="C8" s="18" t="s">
        <v>1</v>
      </c>
      <c r="D8" s="19">
        <v>0.38</v>
      </c>
      <c r="E8" s="18">
        <v>2.1800000000000002</v>
      </c>
      <c r="F8" s="18"/>
      <c r="G8" s="20">
        <v>0.69499999999999995</v>
      </c>
      <c r="H8" s="9">
        <f t="shared" ref="H8:H30" si="1">G8/48</f>
        <v>1.4479166666666666E-2</v>
      </c>
      <c r="I8" s="9"/>
      <c r="J8" s="21">
        <f t="shared" si="0"/>
        <v>6.907</v>
      </c>
      <c r="K8" s="22">
        <f t="shared" ref="K8:K30" si="2">_xlfn.CEILING.MATH($K$3/H8,0.0001,)</f>
        <v>69.064800000000005</v>
      </c>
    </row>
    <row r="9" spans="2:13" x14ac:dyDescent="0.55000000000000004">
      <c r="B9" s="41"/>
      <c r="C9" s="18" t="s">
        <v>2</v>
      </c>
      <c r="D9" s="19">
        <v>0.51</v>
      </c>
      <c r="E9" s="18">
        <v>2.31</v>
      </c>
      <c r="F9" s="18"/>
      <c r="G9" s="20">
        <v>1.42</v>
      </c>
      <c r="H9" s="9">
        <f t="shared" si="1"/>
        <v>2.9583333333333333E-2</v>
      </c>
      <c r="I9" s="9"/>
      <c r="J9" s="21">
        <f t="shared" si="0"/>
        <v>3.3810000000000002</v>
      </c>
      <c r="K9" s="22">
        <f t="shared" si="2"/>
        <v>33.802900000000001</v>
      </c>
    </row>
    <row r="10" spans="2:13" x14ac:dyDescent="0.55000000000000004">
      <c r="B10" s="41"/>
      <c r="C10" s="18" t="s">
        <v>3</v>
      </c>
      <c r="D10" s="19">
        <v>0.76</v>
      </c>
      <c r="E10" s="18">
        <v>2.5099999999999998</v>
      </c>
      <c r="F10" s="18"/>
      <c r="G10" s="20">
        <v>2.14</v>
      </c>
      <c r="H10" s="9">
        <f t="shared" si="1"/>
        <v>4.4583333333333336E-2</v>
      </c>
      <c r="I10" s="9"/>
      <c r="J10" s="21">
        <f>_xlfn.CEILING.MATH($J$3/H10,0.001,)</f>
        <v>2.2429999999999999</v>
      </c>
      <c r="K10" s="22">
        <f t="shared" si="2"/>
        <v>22.43</v>
      </c>
    </row>
    <row r="11" spans="2:13" x14ac:dyDescent="0.55000000000000004">
      <c r="B11" s="41"/>
      <c r="C11" s="18" t="s">
        <v>4</v>
      </c>
      <c r="D11" s="19">
        <v>1.02</v>
      </c>
      <c r="E11" s="18">
        <v>2.77</v>
      </c>
      <c r="F11" s="18"/>
      <c r="G11" s="20">
        <v>4.07</v>
      </c>
      <c r="H11" s="9">
        <f t="shared" si="1"/>
        <v>8.4791666666666668E-2</v>
      </c>
      <c r="I11" s="9"/>
      <c r="J11" s="21">
        <f t="shared" ref="J11:J30" si="3">_xlfn.CEILING.MATH($J$3/H11,0.001,)</f>
        <v>1.18</v>
      </c>
      <c r="K11" s="22">
        <f t="shared" si="2"/>
        <v>11.793700000000001</v>
      </c>
    </row>
    <row r="12" spans="2:13" x14ac:dyDescent="0.55000000000000004">
      <c r="B12" s="41"/>
      <c r="C12" s="18" t="s">
        <v>5</v>
      </c>
      <c r="D12" s="19">
        <v>1.3</v>
      </c>
      <c r="E12" s="18">
        <v>3.05</v>
      </c>
      <c r="F12" s="18"/>
      <c r="G12" s="20">
        <v>6.15</v>
      </c>
      <c r="H12" s="9">
        <f t="shared" si="1"/>
        <v>0.12812500000000002</v>
      </c>
      <c r="I12" s="9"/>
      <c r="J12" s="21">
        <f t="shared" si="3"/>
        <v>0.78100000000000003</v>
      </c>
      <c r="K12" s="22">
        <f t="shared" si="2"/>
        <v>7.8048999999999999</v>
      </c>
    </row>
    <row r="13" spans="2:13" x14ac:dyDescent="0.55000000000000004">
      <c r="B13" s="41"/>
      <c r="C13" s="18" t="s">
        <v>6</v>
      </c>
      <c r="D13" s="19">
        <v>1.52</v>
      </c>
      <c r="E13" s="18">
        <v>3.27</v>
      </c>
      <c r="F13" s="18"/>
      <c r="G13" s="20">
        <v>9.11</v>
      </c>
      <c r="H13" s="9">
        <f t="shared" si="1"/>
        <v>0.18979166666666666</v>
      </c>
      <c r="I13" s="9"/>
      <c r="J13" s="21">
        <f t="shared" si="3"/>
        <v>0.52700000000000002</v>
      </c>
      <c r="K13" s="22">
        <f t="shared" si="2"/>
        <v>5.2690000000000001</v>
      </c>
    </row>
    <row r="14" spans="2:13" x14ac:dyDescent="0.55000000000000004">
      <c r="B14" s="41"/>
      <c r="C14" s="18" t="s">
        <v>7</v>
      </c>
      <c r="D14" s="19">
        <v>1.65</v>
      </c>
      <c r="E14" s="19">
        <v>3.4</v>
      </c>
      <c r="F14" s="18"/>
      <c r="G14" s="20">
        <v>10.5</v>
      </c>
      <c r="H14" s="9">
        <f t="shared" si="1"/>
        <v>0.21875</v>
      </c>
      <c r="I14" s="9"/>
      <c r="J14" s="21">
        <f t="shared" si="3"/>
        <v>0.45800000000000002</v>
      </c>
      <c r="K14" s="22">
        <f t="shared" si="2"/>
        <v>4.5715000000000003</v>
      </c>
    </row>
    <row r="15" spans="2:13" x14ac:dyDescent="0.55000000000000004">
      <c r="B15" s="41"/>
      <c r="C15" s="18" t="s">
        <v>8</v>
      </c>
      <c r="D15" s="19">
        <v>2.06</v>
      </c>
      <c r="E15" s="18">
        <v>3.81</v>
      </c>
      <c r="F15" s="18"/>
      <c r="G15" s="20">
        <v>15.7</v>
      </c>
      <c r="H15" s="9">
        <f t="shared" si="1"/>
        <v>0.32708333333333334</v>
      </c>
      <c r="I15" s="9"/>
      <c r="J15" s="21">
        <f t="shared" si="3"/>
        <v>0.30599999999999999</v>
      </c>
      <c r="K15" s="22">
        <f t="shared" si="2"/>
        <v>3.0574000000000003</v>
      </c>
    </row>
    <row r="16" spans="2:13" x14ac:dyDescent="0.55000000000000004">
      <c r="B16" s="41"/>
      <c r="C16" s="18" t="s">
        <v>9</v>
      </c>
      <c r="D16" s="19">
        <v>2.29</v>
      </c>
      <c r="E16" s="18">
        <v>4.04</v>
      </c>
      <c r="F16" s="18"/>
      <c r="G16" s="20">
        <v>19.7</v>
      </c>
      <c r="H16" s="9">
        <f>G16/48</f>
        <v>0.41041666666666665</v>
      </c>
      <c r="I16" s="9"/>
      <c r="J16" s="21">
        <f t="shared" si="3"/>
        <v>0.24399999999999999</v>
      </c>
      <c r="K16" s="22">
        <f t="shared" si="2"/>
        <v>2.4366000000000003</v>
      </c>
    </row>
    <row r="17" spans="2:11" x14ac:dyDescent="0.55000000000000004">
      <c r="B17" s="41"/>
      <c r="C17" s="18" t="s">
        <v>10</v>
      </c>
      <c r="D17" s="19">
        <v>2.79</v>
      </c>
      <c r="E17" s="18">
        <v>4.54</v>
      </c>
      <c r="F17" s="18"/>
      <c r="G17" s="20">
        <v>23.2</v>
      </c>
      <c r="H17" s="9">
        <f t="shared" si="1"/>
        <v>0.48333333333333334</v>
      </c>
      <c r="I17" s="9"/>
      <c r="J17" s="21">
        <f t="shared" si="3"/>
        <v>0.20700000000000002</v>
      </c>
      <c r="K17" s="22">
        <f t="shared" si="2"/>
        <v>2.069</v>
      </c>
    </row>
    <row r="18" spans="2:11" ht="18.5" thickBot="1" x14ac:dyDescent="0.6">
      <c r="B18" s="42"/>
      <c r="C18" s="23" t="s">
        <v>11</v>
      </c>
      <c r="D18" s="24">
        <v>3.18</v>
      </c>
      <c r="E18" s="23">
        <v>4.91</v>
      </c>
      <c r="F18" s="23"/>
      <c r="G18" s="25">
        <v>29</v>
      </c>
      <c r="H18" s="9">
        <f t="shared" si="1"/>
        <v>0.60416666666666663</v>
      </c>
      <c r="I18" s="9"/>
      <c r="J18" s="26">
        <f t="shared" si="3"/>
        <v>0.16600000000000001</v>
      </c>
      <c r="K18" s="27">
        <f t="shared" si="2"/>
        <v>1.6552</v>
      </c>
    </row>
    <row r="19" spans="2:11" x14ac:dyDescent="0.55000000000000004">
      <c r="B19" s="43" t="s">
        <v>64</v>
      </c>
      <c r="C19" s="28" t="s">
        <v>15</v>
      </c>
      <c r="D19" s="29">
        <v>0.5</v>
      </c>
      <c r="E19" s="29">
        <v>4.5</v>
      </c>
      <c r="F19" s="28"/>
      <c r="G19" s="30">
        <v>1.76</v>
      </c>
      <c r="H19" s="9">
        <f t="shared" si="1"/>
        <v>3.6666666666666667E-2</v>
      </c>
      <c r="I19" s="9"/>
      <c r="J19" s="31">
        <f t="shared" si="3"/>
        <v>2.7280000000000002</v>
      </c>
      <c r="K19" s="32">
        <f t="shared" si="2"/>
        <v>27.2728</v>
      </c>
    </row>
    <row r="20" spans="2:11" x14ac:dyDescent="0.55000000000000004">
      <c r="B20" s="41"/>
      <c r="C20" s="18" t="s">
        <v>16</v>
      </c>
      <c r="D20" s="33">
        <v>1</v>
      </c>
      <c r="E20" s="33">
        <v>5</v>
      </c>
      <c r="F20" s="18"/>
      <c r="G20" s="20">
        <v>3.99</v>
      </c>
      <c r="H20" s="9">
        <f t="shared" si="1"/>
        <v>8.3125000000000004E-2</v>
      </c>
      <c r="I20" s="9"/>
      <c r="J20" s="21">
        <f t="shared" si="3"/>
        <v>1.204</v>
      </c>
      <c r="K20" s="22">
        <f t="shared" si="2"/>
        <v>12.030100000000001</v>
      </c>
    </row>
    <row r="21" spans="2:11" x14ac:dyDescent="0.55000000000000004">
      <c r="B21" s="41"/>
      <c r="C21" s="18" t="s">
        <v>17</v>
      </c>
      <c r="D21" s="33">
        <v>2</v>
      </c>
      <c r="E21" s="33">
        <v>6</v>
      </c>
      <c r="F21" s="18"/>
      <c r="G21" s="20">
        <v>12.6</v>
      </c>
      <c r="H21" s="9">
        <f t="shared" si="1"/>
        <v>0.26250000000000001</v>
      </c>
      <c r="I21" s="9"/>
      <c r="J21" s="21">
        <f t="shared" si="3"/>
        <v>0.38100000000000001</v>
      </c>
      <c r="K21" s="22">
        <f t="shared" si="2"/>
        <v>3.8096000000000001</v>
      </c>
    </row>
    <row r="22" spans="2:11" x14ac:dyDescent="0.55000000000000004">
      <c r="B22" s="41"/>
      <c r="C22" s="18" t="s">
        <v>18</v>
      </c>
      <c r="D22" s="33">
        <v>3</v>
      </c>
      <c r="E22" s="33">
        <v>7</v>
      </c>
      <c r="F22" s="18"/>
      <c r="G22" s="20">
        <v>27.3</v>
      </c>
      <c r="H22" s="9">
        <f t="shared" si="1"/>
        <v>0.56874999999999998</v>
      </c>
      <c r="I22" s="9"/>
      <c r="J22" s="21">
        <f t="shared" si="3"/>
        <v>0.17599999999999999</v>
      </c>
      <c r="K22" s="22">
        <f t="shared" si="2"/>
        <v>1.7583</v>
      </c>
    </row>
    <row r="23" spans="2:11" ht="18.5" thickBot="1" x14ac:dyDescent="0.6">
      <c r="B23" s="42"/>
      <c r="C23" s="23" t="s">
        <v>19</v>
      </c>
      <c r="D23" s="34">
        <v>4</v>
      </c>
      <c r="E23" s="34">
        <v>8</v>
      </c>
      <c r="F23" s="23"/>
      <c r="G23" s="25">
        <v>33</v>
      </c>
      <c r="H23" s="9">
        <f t="shared" si="1"/>
        <v>0.6875</v>
      </c>
      <c r="I23" s="9"/>
      <c r="J23" s="26">
        <f t="shared" si="3"/>
        <v>0.14599999999999999</v>
      </c>
      <c r="K23" s="27">
        <f t="shared" si="2"/>
        <v>1.4546000000000001</v>
      </c>
    </row>
    <row r="24" spans="2:11" x14ac:dyDescent="0.55000000000000004">
      <c r="B24" s="44" t="s">
        <v>24</v>
      </c>
      <c r="C24" s="28" t="s">
        <v>20</v>
      </c>
      <c r="D24" s="35">
        <v>0.64</v>
      </c>
      <c r="E24" s="29">
        <v>4.3</v>
      </c>
      <c r="F24" s="28"/>
      <c r="G24" s="30">
        <v>1.54</v>
      </c>
      <c r="H24" s="9">
        <f t="shared" si="1"/>
        <v>3.2083333333333332E-2</v>
      </c>
      <c r="I24" s="9"/>
      <c r="J24" s="31">
        <f t="shared" si="3"/>
        <v>3.117</v>
      </c>
      <c r="K24" s="32">
        <f t="shared" si="2"/>
        <v>31.168900000000001</v>
      </c>
    </row>
    <row r="25" spans="2:11" x14ac:dyDescent="0.55000000000000004">
      <c r="B25" s="41"/>
      <c r="C25" s="18" t="s">
        <v>21</v>
      </c>
      <c r="D25" s="19">
        <v>1.02</v>
      </c>
      <c r="E25" s="33">
        <v>5</v>
      </c>
      <c r="F25" s="18"/>
      <c r="G25" s="20">
        <v>4.1399999999999997</v>
      </c>
      <c r="H25" s="9">
        <f t="shared" si="1"/>
        <v>8.6249999999999993E-2</v>
      </c>
      <c r="I25" s="9"/>
      <c r="J25" s="21">
        <f t="shared" si="3"/>
        <v>1.1599999999999999</v>
      </c>
      <c r="K25" s="22">
        <f t="shared" si="2"/>
        <v>11.5943</v>
      </c>
    </row>
    <row r="26" spans="2:11" x14ac:dyDescent="0.55000000000000004">
      <c r="B26" s="41"/>
      <c r="C26" s="18" t="s">
        <v>22</v>
      </c>
      <c r="D26" s="19">
        <v>2.06</v>
      </c>
      <c r="E26" s="33">
        <v>6</v>
      </c>
      <c r="F26" s="18"/>
      <c r="G26" s="20">
        <v>14.7</v>
      </c>
      <c r="H26" s="9">
        <f t="shared" si="1"/>
        <v>0.30624999999999997</v>
      </c>
      <c r="I26" s="9"/>
      <c r="J26" s="21">
        <f t="shared" si="3"/>
        <v>0.32700000000000001</v>
      </c>
      <c r="K26" s="22">
        <f t="shared" si="2"/>
        <v>3.2654000000000001</v>
      </c>
    </row>
    <row r="27" spans="2:11" ht="18.5" thickBot="1" x14ac:dyDescent="0.6">
      <c r="B27" s="42"/>
      <c r="C27" s="23" t="s">
        <v>23</v>
      </c>
      <c r="D27" s="24">
        <v>2.79</v>
      </c>
      <c r="E27" s="34">
        <v>7.2</v>
      </c>
      <c r="F27" s="23"/>
      <c r="G27" s="25">
        <v>22.8</v>
      </c>
      <c r="H27" s="9">
        <f t="shared" si="1"/>
        <v>0.47500000000000003</v>
      </c>
      <c r="I27" s="9"/>
      <c r="J27" s="26">
        <f t="shared" si="3"/>
        <v>0.21099999999999999</v>
      </c>
      <c r="K27" s="27">
        <f t="shared" si="2"/>
        <v>2.1053000000000002</v>
      </c>
    </row>
    <row r="28" spans="2:11" x14ac:dyDescent="0.55000000000000004">
      <c r="B28" s="44" t="s">
        <v>62</v>
      </c>
      <c r="C28" s="28" t="s">
        <v>25</v>
      </c>
      <c r="D28" s="35">
        <v>0.51</v>
      </c>
      <c r="E28" s="29">
        <v>3.3</v>
      </c>
      <c r="F28" s="28"/>
      <c r="G28" s="30">
        <v>1.42</v>
      </c>
      <c r="H28" s="9">
        <f t="shared" si="1"/>
        <v>2.9583333333333333E-2</v>
      </c>
      <c r="I28" s="9"/>
      <c r="J28" s="15">
        <f t="shared" si="3"/>
        <v>3.3810000000000002</v>
      </c>
      <c r="K28" s="16">
        <f t="shared" si="2"/>
        <v>33.802900000000001</v>
      </c>
    </row>
    <row r="29" spans="2:11" x14ac:dyDescent="0.55000000000000004">
      <c r="B29" s="41"/>
      <c r="C29" s="18" t="s">
        <v>26</v>
      </c>
      <c r="D29" s="19">
        <v>1.02</v>
      </c>
      <c r="E29" s="33">
        <v>2.7</v>
      </c>
      <c r="F29" s="18"/>
      <c r="G29" s="20">
        <v>4.8</v>
      </c>
      <c r="H29" s="9">
        <f t="shared" si="1"/>
        <v>9.9999999999999992E-2</v>
      </c>
      <c r="I29" s="9"/>
      <c r="J29" s="21">
        <f t="shared" si="3"/>
        <v>1</v>
      </c>
      <c r="K29" s="22">
        <f t="shared" si="2"/>
        <v>10</v>
      </c>
    </row>
    <row r="30" spans="2:11" ht="18.5" thickBot="1" x14ac:dyDescent="0.6">
      <c r="B30" s="42"/>
      <c r="C30" s="23" t="s">
        <v>27</v>
      </c>
      <c r="D30" s="24">
        <v>2.06</v>
      </c>
      <c r="E30" s="34">
        <v>3.6</v>
      </c>
      <c r="F30" s="23"/>
      <c r="G30" s="25">
        <v>15</v>
      </c>
      <c r="H30" s="9">
        <f t="shared" si="1"/>
        <v>0.3125</v>
      </c>
      <c r="I30" s="9"/>
      <c r="J30" s="26">
        <f t="shared" si="3"/>
        <v>0.32</v>
      </c>
      <c r="K30" s="27">
        <f t="shared" si="2"/>
        <v>3.2</v>
      </c>
    </row>
  </sheetData>
  <sheetProtection algorithmName="SHA-512" hashValue="1paHz5r+3FdMH4NgFI8mp+hbL+YFFUw+0JUWmEH8Vqloeu0685pWfb9bJBwu/gdnDvSp58cE5jpNTQpBJ1Kagw==" saltValue="bkw+O6g2LgRM6gKGWUX9zQ==" spinCount="100000" sheet="1" objects="1" scenarios="1" selectLockedCells="1"/>
  <mergeCells count="9">
    <mergeCell ref="B7:B18"/>
    <mergeCell ref="B19:B23"/>
    <mergeCell ref="B24:B27"/>
    <mergeCell ref="B28:B30"/>
    <mergeCell ref="J1:K1"/>
    <mergeCell ref="B1:G1"/>
    <mergeCell ref="B2:G2"/>
    <mergeCell ref="B3:G3"/>
    <mergeCell ref="B4:G4"/>
  </mergeCells>
  <phoneticPr fontId="1"/>
  <conditionalFormatting sqref="J7:K30">
    <cfRule type="expression" dxfId="1" priority="1">
      <formula>J7&gt;48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27"/>
  <sheetViews>
    <sheetView workbookViewId="0">
      <pane ySplit="6" topLeftCell="A7" activePane="bottomLeft" state="frozen"/>
      <selection pane="bottomLeft" activeCell="I3" sqref="I3"/>
    </sheetView>
  </sheetViews>
  <sheetFormatPr defaultRowHeight="18" x14ac:dyDescent="0.55000000000000004"/>
  <cols>
    <col min="1" max="1" width="5.33203125" style="1" customWidth="1"/>
    <col min="2" max="2" width="20.83203125" style="1" customWidth="1"/>
    <col min="3" max="3" width="11.9140625" style="1" customWidth="1"/>
    <col min="4" max="5" width="8.6640625" style="1"/>
    <col min="6" max="6" width="19.6640625" style="1" customWidth="1"/>
    <col min="7" max="7" width="4.75" style="1" hidden="1" customWidth="1"/>
    <col min="8" max="8" width="5.1640625" style="1" customWidth="1"/>
    <col min="9" max="9" width="15.75" style="5" customWidth="1"/>
    <col min="10" max="10" width="16.75" style="5" customWidth="1"/>
    <col min="11" max="16384" width="8.6640625" style="1"/>
  </cols>
  <sheetData>
    <row r="1" spans="2:12" ht="29" x14ac:dyDescent="0.55000000000000004">
      <c r="B1" s="54" t="s">
        <v>38</v>
      </c>
      <c r="C1" s="54"/>
      <c r="D1" s="54"/>
      <c r="E1" s="54"/>
      <c r="F1" s="54"/>
      <c r="I1" s="45" t="s">
        <v>33</v>
      </c>
      <c r="J1" s="46"/>
    </row>
    <row r="2" spans="2:12" ht="20" x14ac:dyDescent="0.55000000000000004">
      <c r="B2" s="55" t="s">
        <v>40</v>
      </c>
      <c r="C2" s="56"/>
      <c r="D2" s="56"/>
      <c r="E2" s="56"/>
      <c r="F2" s="56"/>
      <c r="I2" s="2" t="s">
        <v>28</v>
      </c>
      <c r="J2" s="3" t="s">
        <v>29</v>
      </c>
    </row>
    <row r="3" spans="2:12" ht="38" customHeight="1" thickBot="1" x14ac:dyDescent="0.6">
      <c r="B3" s="50" t="s">
        <v>37</v>
      </c>
      <c r="C3" s="51"/>
      <c r="D3" s="51"/>
      <c r="E3" s="51"/>
      <c r="F3" s="51"/>
      <c r="I3" s="37">
        <v>5</v>
      </c>
      <c r="J3" s="38">
        <v>50</v>
      </c>
    </row>
    <row r="4" spans="2:12" ht="21" customHeight="1" x14ac:dyDescent="0.55000000000000004">
      <c r="B4" s="52" t="s">
        <v>36</v>
      </c>
      <c r="C4" s="53"/>
      <c r="D4" s="53"/>
      <c r="E4" s="53"/>
      <c r="F4" s="53"/>
      <c r="I4" s="4"/>
      <c r="J4" s="4"/>
    </row>
    <row r="5" spans="2:12" ht="11.5" customHeight="1" thickBot="1" x14ac:dyDescent="0.6"/>
    <row r="6" spans="2:12" ht="40.5" customHeight="1" thickBot="1" x14ac:dyDescent="0.6">
      <c r="B6" s="39" t="s">
        <v>67</v>
      </c>
      <c r="C6" s="6" t="s">
        <v>12</v>
      </c>
      <c r="D6" s="7" t="s">
        <v>31</v>
      </c>
      <c r="E6" s="7" t="s">
        <v>68</v>
      </c>
      <c r="F6" s="8" t="s">
        <v>32</v>
      </c>
      <c r="G6" s="9" t="s">
        <v>30</v>
      </c>
      <c r="H6" s="9"/>
      <c r="I6" s="10" t="s">
        <v>34</v>
      </c>
      <c r="J6" s="11" t="s">
        <v>35</v>
      </c>
    </row>
    <row r="7" spans="2:12" ht="18" customHeight="1" x14ac:dyDescent="0.55000000000000004">
      <c r="B7" s="40" t="s">
        <v>14</v>
      </c>
      <c r="C7" s="12" t="s">
        <v>41</v>
      </c>
      <c r="D7" s="13">
        <v>2.06</v>
      </c>
      <c r="E7" s="12">
        <v>3.86</v>
      </c>
      <c r="F7" s="14">
        <v>24.1</v>
      </c>
      <c r="G7" s="9">
        <f>F7/48</f>
        <v>0.50208333333333333</v>
      </c>
      <c r="H7" s="9"/>
      <c r="I7" s="15">
        <f t="shared" ref="I7:I9" si="0">_xlfn.CEILING.MATH($I$3/G7,0.001,)</f>
        <v>9.9589999999999996</v>
      </c>
      <c r="J7" s="16">
        <f>_xlfn.CEILING.MATH($J$3/G7,0.0001,)</f>
        <v>99.585100000000011</v>
      </c>
      <c r="L7" s="17"/>
    </row>
    <row r="8" spans="2:12" x14ac:dyDescent="0.55000000000000004">
      <c r="B8" s="41"/>
      <c r="C8" s="12" t="s">
        <v>42</v>
      </c>
      <c r="D8" s="19">
        <v>2.29</v>
      </c>
      <c r="E8" s="18">
        <v>3.99</v>
      </c>
      <c r="F8" s="20">
        <v>29.3</v>
      </c>
      <c r="G8" s="9">
        <f t="shared" ref="G8:G27" si="1">F8/48</f>
        <v>0.61041666666666672</v>
      </c>
      <c r="H8" s="9"/>
      <c r="I8" s="21">
        <f t="shared" si="0"/>
        <v>8.1920000000000002</v>
      </c>
      <c r="J8" s="22">
        <f t="shared" ref="J8:J27" si="2">_xlfn.CEILING.MATH($J$3/G8,0.0001,)</f>
        <v>81.911299999999997</v>
      </c>
    </row>
    <row r="9" spans="2:12" x14ac:dyDescent="0.55000000000000004">
      <c r="B9" s="41"/>
      <c r="C9" s="12" t="s">
        <v>43</v>
      </c>
      <c r="D9" s="19">
        <v>2.79</v>
      </c>
      <c r="E9" s="18">
        <v>4.49</v>
      </c>
      <c r="F9" s="20">
        <v>40.700000000000003</v>
      </c>
      <c r="G9" s="9">
        <f t="shared" si="1"/>
        <v>0.84791666666666676</v>
      </c>
      <c r="H9" s="9"/>
      <c r="I9" s="21">
        <f t="shared" si="0"/>
        <v>5.8970000000000002</v>
      </c>
      <c r="J9" s="22">
        <f t="shared" si="2"/>
        <v>58.9681</v>
      </c>
    </row>
    <row r="10" spans="2:12" x14ac:dyDescent="0.55000000000000004">
      <c r="B10" s="41"/>
      <c r="C10" s="12" t="s">
        <v>44</v>
      </c>
      <c r="D10" s="19">
        <v>3.16</v>
      </c>
      <c r="E10" s="18">
        <v>4.8600000000000003</v>
      </c>
      <c r="F10" s="20">
        <v>49.2</v>
      </c>
      <c r="G10" s="9">
        <f t="shared" si="1"/>
        <v>1.0250000000000001</v>
      </c>
      <c r="H10" s="9"/>
      <c r="I10" s="21">
        <f>_xlfn.CEILING.MATH($I$3/G10,0.001,)</f>
        <v>4.8790000000000004</v>
      </c>
      <c r="J10" s="22">
        <f t="shared" si="2"/>
        <v>48.780500000000004</v>
      </c>
    </row>
    <row r="11" spans="2:12" x14ac:dyDescent="0.55000000000000004">
      <c r="B11" s="41"/>
      <c r="C11" s="12" t="s">
        <v>45</v>
      </c>
      <c r="D11" s="33">
        <v>4</v>
      </c>
      <c r="E11" s="33">
        <v>8</v>
      </c>
      <c r="F11" s="20">
        <v>75</v>
      </c>
      <c r="G11" s="9">
        <f>F11/48</f>
        <v>1.5625</v>
      </c>
      <c r="H11" s="9"/>
      <c r="I11" s="21">
        <f t="shared" ref="I11:I27" si="3">_xlfn.CEILING.MATH($I$3/G11,0.001,)</f>
        <v>3.2</v>
      </c>
      <c r="J11" s="22">
        <f t="shared" si="2"/>
        <v>32</v>
      </c>
    </row>
    <row r="12" spans="2:12" x14ac:dyDescent="0.55000000000000004">
      <c r="B12" s="41"/>
      <c r="C12" s="12" t="s">
        <v>61</v>
      </c>
      <c r="D12" s="33">
        <v>5</v>
      </c>
      <c r="E12" s="33">
        <v>9</v>
      </c>
      <c r="F12" s="20">
        <v>113</v>
      </c>
      <c r="G12" s="9">
        <f>F12/48</f>
        <v>2.3541666666666665</v>
      </c>
      <c r="H12" s="9"/>
      <c r="I12" s="21">
        <f t="shared" ref="I12" si="4">_xlfn.CEILING.MATH($I$3/G12,0.001,)</f>
        <v>2.1240000000000001</v>
      </c>
      <c r="J12" s="22">
        <f t="shared" ref="J12" si="5">_xlfn.CEILING.MATH($J$3/G12,0.0001,)</f>
        <v>21.239000000000001</v>
      </c>
    </row>
    <row r="13" spans="2:12" x14ac:dyDescent="0.55000000000000004">
      <c r="B13" s="41"/>
      <c r="C13" s="12" t="s">
        <v>46</v>
      </c>
      <c r="D13" s="33">
        <v>6</v>
      </c>
      <c r="E13" s="33">
        <v>10</v>
      </c>
      <c r="F13" s="20">
        <v>163</v>
      </c>
      <c r="G13" s="9">
        <f t="shared" si="1"/>
        <v>3.3958333333333335</v>
      </c>
      <c r="H13" s="9"/>
      <c r="I13" s="21">
        <f t="shared" si="3"/>
        <v>1.4730000000000001</v>
      </c>
      <c r="J13" s="22">
        <f t="shared" si="2"/>
        <v>14.724</v>
      </c>
    </row>
    <row r="14" spans="2:12" ht="18.5" thickBot="1" x14ac:dyDescent="0.6">
      <c r="B14" s="42"/>
      <c r="C14" s="12" t="s">
        <v>47</v>
      </c>
      <c r="D14" s="34">
        <v>8</v>
      </c>
      <c r="E14" s="34">
        <v>14</v>
      </c>
      <c r="F14" s="25">
        <v>214</v>
      </c>
      <c r="G14" s="9">
        <f t="shared" si="1"/>
        <v>4.458333333333333</v>
      </c>
      <c r="H14" s="9"/>
      <c r="I14" s="26">
        <f t="shared" si="3"/>
        <v>1.1220000000000001</v>
      </c>
      <c r="J14" s="27">
        <f t="shared" si="2"/>
        <v>11.215</v>
      </c>
    </row>
    <row r="15" spans="2:12" x14ac:dyDescent="0.55000000000000004">
      <c r="B15" s="43" t="s">
        <v>65</v>
      </c>
      <c r="C15" s="28" t="s">
        <v>48</v>
      </c>
      <c r="D15" s="29">
        <v>2</v>
      </c>
      <c r="E15" s="29">
        <v>6</v>
      </c>
      <c r="F15" s="30">
        <v>22.8</v>
      </c>
      <c r="G15" s="9">
        <f t="shared" si="1"/>
        <v>0.47500000000000003</v>
      </c>
      <c r="H15" s="9"/>
      <c r="I15" s="31">
        <f t="shared" si="3"/>
        <v>10.527000000000001</v>
      </c>
      <c r="J15" s="32">
        <f t="shared" si="2"/>
        <v>105.26320000000001</v>
      </c>
    </row>
    <row r="16" spans="2:12" x14ac:dyDescent="0.55000000000000004">
      <c r="B16" s="41"/>
      <c r="C16" s="18" t="s">
        <v>49</v>
      </c>
      <c r="D16" s="33">
        <v>3</v>
      </c>
      <c r="E16" s="33">
        <v>7</v>
      </c>
      <c r="F16" s="20">
        <v>47.9</v>
      </c>
      <c r="G16" s="9">
        <f t="shared" si="1"/>
        <v>0.99791666666666667</v>
      </c>
      <c r="H16" s="9"/>
      <c r="I16" s="21">
        <f t="shared" si="3"/>
        <v>5.0110000000000001</v>
      </c>
      <c r="J16" s="22">
        <f t="shared" si="2"/>
        <v>50.104400000000005</v>
      </c>
    </row>
    <row r="17" spans="2:10" x14ac:dyDescent="0.55000000000000004">
      <c r="B17" s="41"/>
      <c r="C17" s="18" t="s">
        <v>50</v>
      </c>
      <c r="D17" s="33">
        <v>4</v>
      </c>
      <c r="E17" s="33">
        <v>8</v>
      </c>
      <c r="F17" s="20">
        <v>85.7</v>
      </c>
      <c r="G17" s="9">
        <f t="shared" si="1"/>
        <v>1.7854166666666667</v>
      </c>
      <c r="H17" s="9"/>
      <c r="I17" s="21">
        <f t="shared" si="3"/>
        <v>2.8010000000000002</v>
      </c>
      <c r="J17" s="22">
        <f t="shared" si="2"/>
        <v>28.0047</v>
      </c>
    </row>
    <row r="18" spans="2:10" ht="18.5" thickBot="1" x14ac:dyDescent="0.6">
      <c r="B18" s="42"/>
      <c r="C18" s="23" t="s">
        <v>51</v>
      </c>
      <c r="D18" s="34">
        <v>6</v>
      </c>
      <c r="E18" s="34">
        <v>11</v>
      </c>
      <c r="F18" s="25">
        <v>181</v>
      </c>
      <c r="G18" s="9">
        <f t="shared" si="1"/>
        <v>3.7708333333333335</v>
      </c>
      <c r="H18" s="9"/>
      <c r="I18" s="26">
        <f t="shared" si="3"/>
        <v>1.3260000000000001</v>
      </c>
      <c r="J18" s="27">
        <f t="shared" si="2"/>
        <v>13.2597</v>
      </c>
    </row>
    <row r="19" spans="2:10" x14ac:dyDescent="0.55000000000000004">
      <c r="B19" s="44" t="s">
        <v>24</v>
      </c>
      <c r="C19" s="28" t="s">
        <v>52</v>
      </c>
      <c r="D19" s="29">
        <v>2</v>
      </c>
      <c r="E19" s="29">
        <v>6</v>
      </c>
      <c r="F19" s="30">
        <v>24.6</v>
      </c>
      <c r="G19" s="9">
        <f t="shared" si="1"/>
        <v>0.51250000000000007</v>
      </c>
      <c r="H19" s="9"/>
      <c r="I19" s="31">
        <f t="shared" si="3"/>
        <v>9.7569999999999997</v>
      </c>
      <c r="J19" s="32">
        <f t="shared" si="2"/>
        <v>97.561000000000007</v>
      </c>
    </row>
    <row r="20" spans="2:10" x14ac:dyDescent="0.55000000000000004">
      <c r="B20" s="40"/>
      <c r="C20" s="12" t="s">
        <v>53</v>
      </c>
      <c r="D20" s="36">
        <v>3</v>
      </c>
      <c r="E20" s="36">
        <v>7</v>
      </c>
      <c r="F20" s="14">
        <v>44.1</v>
      </c>
      <c r="G20" s="9">
        <f t="shared" si="1"/>
        <v>0.91875000000000007</v>
      </c>
      <c r="H20" s="9"/>
      <c r="I20" s="15">
        <f t="shared" si="3"/>
        <v>5.4430000000000005</v>
      </c>
      <c r="J20" s="16">
        <f t="shared" si="2"/>
        <v>54.421800000000005</v>
      </c>
    </row>
    <row r="21" spans="2:10" x14ac:dyDescent="0.55000000000000004">
      <c r="B21" s="40"/>
      <c r="C21" s="12" t="s">
        <v>54</v>
      </c>
      <c r="D21" s="36">
        <v>4</v>
      </c>
      <c r="E21" s="36">
        <v>8</v>
      </c>
      <c r="F21" s="14">
        <v>70.8</v>
      </c>
      <c r="G21" s="9">
        <f t="shared" si="1"/>
        <v>1.4749999999999999</v>
      </c>
      <c r="H21" s="9"/>
      <c r="I21" s="15">
        <f t="shared" si="3"/>
        <v>3.39</v>
      </c>
      <c r="J21" s="16">
        <f t="shared" si="2"/>
        <v>33.898400000000002</v>
      </c>
    </row>
    <row r="22" spans="2:10" x14ac:dyDescent="0.55000000000000004">
      <c r="B22" s="41"/>
      <c r="C22" s="12" t="s">
        <v>55</v>
      </c>
      <c r="D22" s="33">
        <v>5</v>
      </c>
      <c r="E22" s="33">
        <v>8.8000000000000007</v>
      </c>
      <c r="F22" s="20">
        <v>115</v>
      </c>
      <c r="G22" s="9">
        <f t="shared" si="1"/>
        <v>2.3958333333333335</v>
      </c>
      <c r="H22" s="9"/>
      <c r="I22" s="21">
        <f t="shared" si="3"/>
        <v>2.0870000000000002</v>
      </c>
      <c r="J22" s="22">
        <f t="shared" si="2"/>
        <v>20.869600000000002</v>
      </c>
    </row>
    <row r="23" spans="2:10" x14ac:dyDescent="0.55000000000000004">
      <c r="B23" s="41"/>
      <c r="C23" s="12" t="s">
        <v>56</v>
      </c>
      <c r="D23" s="33">
        <v>6</v>
      </c>
      <c r="E23" s="33">
        <v>10</v>
      </c>
      <c r="F23" s="20">
        <v>150</v>
      </c>
      <c r="G23" s="9">
        <f t="shared" si="1"/>
        <v>3.125</v>
      </c>
      <c r="H23" s="9"/>
      <c r="I23" s="21">
        <f t="shared" si="3"/>
        <v>1.6</v>
      </c>
      <c r="J23" s="22">
        <f t="shared" si="2"/>
        <v>16</v>
      </c>
    </row>
    <row r="24" spans="2:10" ht="18.5" thickBot="1" x14ac:dyDescent="0.6">
      <c r="B24" s="42"/>
      <c r="C24" s="12" t="s">
        <v>57</v>
      </c>
      <c r="D24" s="34">
        <v>7</v>
      </c>
      <c r="E24" s="34">
        <v>13</v>
      </c>
      <c r="F24" s="25">
        <v>220</v>
      </c>
      <c r="G24" s="9">
        <f t="shared" si="1"/>
        <v>4.583333333333333</v>
      </c>
      <c r="H24" s="9"/>
      <c r="I24" s="26">
        <f t="shared" si="3"/>
        <v>1.091</v>
      </c>
      <c r="J24" s="27">
        <f t="shared" si="2"/>
        <v>10.9091</v>
      </c>
    </row>
    <row r="25" spans="2:10" x14ac:dyDescent="0.55000000000000004">
      <c r="B25" s="44" t="s">
        <v>63</v>
      </c>
      <c r="C25" s="28" t="s">
        <v>58</v>
      </c>
      <c r="D25" s="29">
        <v>2</v>
      </c>
      <c r="E25" s="29">
        <v>3.6</v>
      </c>
      <c r="F25" s="30">
        <v>25.6</v>
      </c>
      <c r="G25" s="9">
        <f t="shared" si="1"/>
        <v>0.53333333333333333</v>
      </c>
      <c r="H25" s="9"/>
      <c r="I25" s="15">
        <f t="shared" si="3"/>
        <v>9.375</v>
      </c>
      <c r="J25" s="16">
        <f t="shared" si="2"/>
        <v>93.75</v>
      </c>
    </row>
    <row r="26" spans="2:10" x14ac:dyDescent="0.55000000000000004">
      <c r="B26" s="41"/>
      <c r="C26" s="18" t="s">
        <v>59</v>
      </c>
      <c r="D26" s="33">
        <v>3.2</v>
      </c>
      <c r="E26" s="33">
        <v>4.9000000000000004</v>
      </c>
      <c r="F26" s="20">
        <v>52.6</v>
      </c>
      <c r="G26" s="9">
        <f t="shared" si="1"/>
        <v>1.0958333333333334</v>
      </c>
      <c r="H26" s="9"/>
      <c r="I26" s="21">
        <f t="shared" si="3"/>
        <v>4.5629999999999997</v>
      </c>
      <c r="J26" s="22">
        <f t="shared" si="2"/>
        <v>45.627400000000002</v>
      </c>
    </row>
    <row r="27" spans="2:10" ht="18.5" thickBot="1" x14ac:dyDescent="0.6">
      <c r="B27" s="42"/>
      <c r="C27" s="23" t="s">
        <v>60</v>
      </c>
      <c r="D27" s="34">
        <v>6.4</v>
      </c>
      <c r="E27" s="34">
        <v>10.4</v>
      </c>
      <c r="F27" s="25">
        <v>171</v>
      </c>
      <c r="G27" s="9">
        <f t="shared" si="1"/>
        <v>3.5625</v>
      </c>
      <c r="H27" s="9"/>
      <c r="I27" s="26">
        <f t="shared" si="3"/>
        <v>1.4040000000000001</v>
      </c>
      <c r="J27" s="27">
        <f t="shared" si="2"/>
        <v>14.0351</v>
      </c>
    </row>
  </sheetData>
  <sheetProtection algorithmName="SHA-512" hashValue="5OTXa+uThe25Xv4zV+s2OxEG4mSy8YEmVArSqB8QJRGdhoHmH4n47bkkTKTz0E0ECicSFBsPV6hsMY7wZz1RcA==" saltValue="IXabqiE1ncDpLo+wxzFa4A==" spinCount="100000" sheet="1" objects="1" scenarios="1" selectLockedCells="1"/>
  <mergeCells count="9">
    <mergeCell ref="B15:B18"/>
    <mergeCell ref="B19:B24"/>
    <mergeCell ref="B25:B27"/>
    <mergeCell ref="B1:F1"/>
    <mergeCell ref="I1:J1"/>
    <mergeCell ref="B2:F2"/>
    <mergeCell ref="B3:F3"/>
    <mergeCell ref="B4:F4"/>
    <mergeCell ref="B7:B14"/>
  </mergeCells>
  <phoneticPr fontId="1"/>
  <conditionalFormatting sqref="I7:J27">
    <cfRule type="expression" dxfId="0" priority="1">
      <formula>I7&gt;48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標準タイプ</vt:lpstr>
      <vt:lpstr>大流量タイプ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 友二 TO.</dc:creator>
  <cp:lastModifiedBy>大村 友二 TO.</cp:lastModifiedBy>
  <dcterms:created xsi:type="dcterms:W3CDTF">2023-06-14T23:53:39Z</dcterms:created>
  <dcterms:modified xsi:type="dcterms:W3CDTF">2023-06-15T09:55:46Z</dcterms:modified>
</cp:coreProperties>
</file>